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3351670ac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rvice Obligations" sheetId="1" r:id="R3dab05b803fe4f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($#,##0);&quot;–&quot;"/>
    <x:numFmt numFmtId="201" formatCode="#,##0"/>
    <x:numFmt numFmtId="202" formatCode="mm/dd/yy"/>
  </x:numFmts>
  <x:fonts count="6">
    <x:font>
      <x:sz val="11"/>
      <x:name val="Carlito"/>
    </x:font>
    <x:font>
      <x:sz val="10"/>
      <x:color rgb="FF182F3F"/>
      <x:name val="Arial"/>
    </x:font>
    <x:font>
      <x:b/>
      <x:sz val="16"/>
      <x:color rgb="FF182F3F"/>
      <x:name val="Arial"/>
    </x:font>
    <x:font>
      <x:i/>
      <x:sz val="10"/>
      <x:color rgb="FF596C73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2F3F"/>
      </x:patternFill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8DFDC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1" fillId="3" borderId="0" xfId="0" applyNumberFormat="1" applyFont="1" applyFill="1" applyBorder="1"/>
    <x:xf numFmtId="202" fontId="1" fillId="3" borderId="0" xfId="0" applyNumberFormat="1" applyFont="1" applyFill="1" applyBorder="1"/>
    <x:xf numFmtId="201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5" fillId="3" borderId="0" xfId="0" applyNumberFormat="1" applyFont="1" applyFill="1" applyBorder="1"/>
    <x:xf numFmtId="202" fontId="5" fillId="3" borderId="0" xfId="0" applyNumberFormat="1" applyFont="1" applyFill="1" applyBorder="1"/>
    <x:xf numFmtId="201" fontId="5" fillId="3" borderId="0" xfId="0" applyNumberFormat="1" applyFont="1" applyFill="1" applyBorder="1"/>
    <x:xf numFmtId="200" fontId="5" fillId="3" borderId="0" xfId="0" applyNumberFormat="1" applyFont="1" applyFill="1" applyBorder="1"/>
    <x:xf numFmtId="0" fontId="1" fillId="0" borderId="1" xfId="0" applyNumberFormat="1" applyFont="1" applyFill="1" applyBorder="1"/>
    <x:xf numFmtId="201" fontId="1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5d7a63064434d" /><Relationship Type="http://schemas.openxmlformats.org/officeDocument/2006/relationships/theme" Target="/xl/theme/theme1.xml" Id="Rcc11461c8b384b67" /><Relationship Type="http://schemas.openxmlformats.org/officeDocument/2006/relationships/sharedStrings" Target="/xl/sharedStrings.xml" Id="R7d9356e2ad9e4693" /><Relationship Type="http://schemas.openxmlformats.org/officeDocument/2006/relationships/worksheet" Target="/xl/worksheets/sheet1.xml" Id="R3dab05b803fe4f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2F3F"/>
  </x:sheetPr>
  <x:sheetViews>
    <x:sheetView showGridLines="0" workbookViewId="0">
      <x:pane xSplit="1" ySplit="13" topLeftCell="B14" activePane="bottomRight" state="frozen"/>
    </x:sheetView>
  </x:sheetViews>
  <x:sheetFormatPr defaultRowHeight="15"/>
  <x:cols>
    <x:col min="1" max="1" width="31" hidden="0" customWidth="1"/>
    <x:col min="2" max="2" width="19" hidden="0" customWidth="1"/>
    <x:col min="3" max="3" width="15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4" hidden="0" customWidth="1"/>
    <x:col min="11" max="11" width="28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2" customHeight="1">
      <x:c r="A2" s="2" t="str">
        <x:v>Prepaid service obligations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2" customHeight="1">
      <x:c r="A3" s="3" t="str">
        <x:v>USD. Hypothetical agreements; costs, book liability and allocated funding stay separate.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22" customHeight="1">
      <x:c r="A4" s="1" t="str">
        <x:v>Expected fulfillment cost</x:v>
      </x:c>
      <x:c r="B4" s="9" t="n">
        <x:f>IF(AND(COUNT(F14:F33)&gt;0,COUNTIFS(F14:F33,"n.a.")=0),SUM(F14:F33),"n.a.")</x:f>
        <x:v>7000</x:v>
      </x:c>
      <x:c r="C4" s="1"/>
      <x:c r="D4" s="1" t="str">
        <x:v>Expected cost = remaining visits × loaded visit cost + other direct cost.</x:v>
      </x:c>
      <x:c r="E4" s="1"/>
      <x:c r="F4" s="1"/>
      <x:c r="G4" s="1"/>
      <x:c r="H4" s="1"/>
      <x:c r="I4" s="1"/>
      <x:c r="J4" s="1"/>
      <x:c r="K4" s="1"/>
    </x:row>
    <x:row r="5" ht="22" customHeight="1">
      <x:c r="A5" s="1" t="str">
        <x:v>Book deferred revenue</x:v>
      </x:c>
      <x:c r="B5" s="9" t="n">
        <x:f>IF(AND(COUNT(F14:F33)&gt;0,COUNTIFS(F14:F33,"n.a.")=0),SUM(G14:G33),"n.a.")</x:f>
        <x:v>8000</x:v>
      </x:c>
      <x:c r="C5" s="1"/>
      <x:c r="D5" s="1"/>
      <x:c r="E5" s="1"/>
      <x:c r="F5" s="1"/>
      <x:c r="G5" s="1"/>
      <x:c r="H5" s="1"/>
      <x:c r="I5" s="1"/>
      <x:c r="J5" s="1"/>
      <x:c r="K5" s="1"/>
    </x:row>
    <x:row r="6" ht="22" customHeight="1">
      <x:c r="A6" s="1" t="str">
        <x:v>Allocated funding</x:v>
      </x:c>
      <x:c r="B6" s="9" t="n">
        <x:f>IF(AND(COUNT(F14:F33)&gt;0,COUNTIFS(F14:F33,"n.a.")=0),SUM(H14:H33),"n.a.")</x:f>
        <x:v>4000</x:v>
      </x:c>
      <x:c r="C6" s="1"/>
      <x:c r="D6" s="1" t="str">
        <x:v>Book liability is not an estimate of service cost or a price adjustment.</x:v>
      </x:c>
      <x:c r="E6" s="1"/>
      <x:c r="F6" s="1"/>
      <x:c r="G6" s="1"/>
      <x:c r="H6" s="1"/>
      <x:c r="I6" s="1"/>
      <x:c r="J6" s="1"/>
      <x:c r="K6" s="1"/>
    </x:row>
    <x:row r="7" ht="22" customHeight="1">
      <x:c r="A7" s="1" t="str">
        <x:v>Cost less allocated funding</x:v>
      </x:c>
      <x:c r="B7" s="9" t="n">
        <x:f>IF(COUNT(B4,B6)=2,B4-B6,"n.a.")</x:f>
        <x:v>3000</x:v>
      </x:c>
      <x:c r="C7" s="1"/>
      <x:c r="D7" s="1"/>
      <x:c r="E7" s="1"/>
      <x:c r="F7" s="1"/>
      <x:c r="G7" s="1"/>
      <x:c r="H7" s="1"/>
      <x:c r="I7" s="1"/>
      <x:c r="J7" s="1"/>
      <x:c r="K7" s="1"/>
    </x:row>
    <x:row r="8" ht="22" customHeight="1">
      <x:c r="A8" s="20" t="str">
        <x:v>Remaining service visits</x:v>
      </x:c>
      <x:c r="B8" s="21" t="n">
        <x:f>IF(AND(COUNT(F14:F33)&gt;0,COUNTIFS(F14:F33,"n.a.")=0),SUM(C14:C33),"n.a.")</x:f>
        <x:v>80</x:v>
      </x:c>
      <x:c r="C8" s="1"/>
      <x:c r="D8" s="1" t="str">
        <x:v>Funding difference can be negative. Review terms, capacity and timing separately.</x:v>
      </x:c>
      <x:c r="E8" s="1"/>
      <x:c r="F8" s="1"/>
      <x:c r="G8" s="1"/>
      <x:c r="H8" s="1"/>
      <x:c r="I8" s="1"/>
      <x:c r="J8" s="1"/>
      <x:c r="K8" s="1"/>
    </x:row>
    <x:row r="9" ht="22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</x:row>
    <x:row r="10" ht="22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</x:row>
    <x:row r="11" ht="22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</x:row>
    <x:row r="12" ht="22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</x:row>
    <x:row r="13" ht="44" customHeight="1">
      <x:c r="A13" s="8" t="str">
        <x:v>Agreement reference</x:v>
      </x:c>
      <x:c r="B13" s="8" t="str">
        <x:v>Service expiry</x:v>
      </x:c>
      <x:c r="C13" s="8" t="str">
        <x:v>Visits remaining</x:v>
      </x:c>
      <x:c r="D13" s="8" t="str">
        <x:v>Loaded cost per visit</x:v>
      </x:c>
      <x:c r="E13" s="8" t="str">
        <x:v>Other direct cost</x:v>
      </x:c>
      <x:c r="F13" s="8" t="str">
        <x:v>Expected service cost</x:v>
      </x:c>
      <x:c r="G13" s="8" t="str">
        <x:v>Book deferred revenue</x:v>
      </x:c>
      <x:c r="H13" s="8" t="str">
        <x:v>Funding allocated</x:v>
      </x:c>
      <x:c r="I13" s="8" t="str">
        <x:v>Cost less funding</x:v>
      </x:c>
      <x:c r="J13" s="8" t="str">
        <x:v>Planned service window</x:v>
      </x:c>
      <x:c r="K13" s="8" t="str">
        <x:v>Evidence / exception</x:v>
      </x:c>
    </x:row>
    <x:row r="14" ht="22" customHeight="1">
      <x:c r="A14" s="16" t="str">
        <x:v>Example A</x:v>
      </x:c>
      <x:c r="B14" s="17" t="d">
        <x:v>2027-03-31T00:00:00.000Z</x:v>
      </x:c>
      <x:c r="C14" s="18" t="n">
        <x:v>20</x:v>
      </x:c>
      <x:c r="D14" s="19" t="n">
        <x:v>75</x:v>
      </x:c>
      <x:c r="E14" s="19" t="n">
        <x:v>500</x:v>
      </x:c>
      <x:c r="F14" s="9" t="n">
        <x:f>IF(AND(A14="",COUNT(C14:E14)+COUNT(G14:H14)=0),"",IF(AND(A14&lt;&gt;"",COUNTIFS($A$14:$A$33,A14)=1,COUNT(C14:E14)=3,COUNT(G14:H14)=2,MIN(C14:E14)&gt;=0,MIN(G14:H14)&gt;=0,MOD(C14,1)=0),C14*D14+E14,"n.a."))</x:f>
        <x:v>2000</x:v>
      </x:c>
      <x:c r="G14" s="19" t="n">
        <x:v>3000</x:v>
      </x:c>
      <x:c r="H14" s="19" t="n">
        <x:v>1000</x:v>
      </x:c>
      <x:c r="I14" s="9" t="n">
        <x:f>IF(F14="","",IF(ISNUMBER(F14),F14-H14,"n.a."))</x:f>
        <x:v>1000</x:v>
      </x:c>
      <x:c r="J14" s="16" t="str">
        <x:v>Oct–Dec 2026</x:v>
      </x:c>
      <x:c r="K14" s="16" t="str">
        <x:v>Hypothetical agreement</x:v>
      </x:c>
    </x:row>
    <x:row r="15" ht="22" customHeight="1">
      <x:c r="A15" s="16" t="str">
        <x:v>Example B</x:v>
      </x:c>
      <x:c r="B15" s="17" t="d">
        <x:v>2027-06-30T00:00:00.000Z</x:v>
      </x:c>
      <x:c r="C15" s="18" t="n">
        <x:v>50</x:v>
      </x:c>
      <x:c r="D15" s="19" t="n">
        <x:v>60</x:v>
      </x:c>
      <x:c r="E15" s="19" t="n">
        <x:v>1000</x:v>
      </x:c>
      <x:c r="F15" s="9" t="n">
        <x:f>IF(AND(A15="",COUNT(C15:E15)+COUNT(G15:H15)=0),"",IF(AND(A15&lt;&gt;"",COUNTIFS($A$14:$A$33,A15)=1,COUNT(C15:E15)=3,COUNT(G15:H15)=2,MIN(C15:E15)&gt;=0,MIN(G15:H15)&gt;=0,MOD(C15,1)=0),C15*D15+E15,"n.a."))</x:f>
        <x:v>4000</x:v>
      </x:c>
      <x:c r="G15" s="19" t="n">
        <x:v>3500</x:v>
      </x:c>
      <x:c r="H15" s="19" t="n">
        <x:v>2000</x:v>
      </x:c>
      <x:c r="I15" s="9" t="n">
        <x:f>IF(F15="","",IF(ISNUMBER(F15),F15-H15,"n.a."))</x:f>
        <x:v>2000</x:v>
      </x:c>
      <x:c r="J15" s="16" t="str">
        <x:v>Nov 2026–Mar 2027</x:v>
      </x:c>
      <x:c r="K15" s="16" t="str">
        <x:v>Hypothetical agreement</x:v>
      </x:c>
    </x:row>
    <x:row r="16" ht="22" customHeight="1">
      <x:c r="A16" s="16" t="str">
        <x:v>Example C</x:v>
      </x:c>
      <x:c r="B16" s="17" t="d">
        <x:v>2026-12-31T00:00:00.000Z</x:v>
      </x:c>
      <x:c r="C16" s="18" t="n">
        <x:v>10</x:v>
      </x:c>
      <x:c r="D16" s="19" t="n">
        <x:v>100</x:v>
      </x:c>
      <x:c r="E16" s="19" t="n">
        <x:v>0</x:v>
      </x:c>
      <x:c r="F16" s="9" t="n">
        <x:f>IF(AND(A16="",COUNT(C16:E16)+COUNT(G16:H16)=0),"",IF(AND(A16&lt;&gt;"",COUNTIFS($A$14:$A$33,A16)=1,COUNT(C16:E16)=3,COUNT(G16:H16)=2,MIN(C16:E16)&gt;=0,MIN(G16:H16)&gt;=0,MOD(C16,1)=0),C16*D16+E16,"n.a."))</x:f>
        <x:v>1000</x:v>
      </x:c>
      <x:c r="G16" s="19" t="n">
        <x:v>1500</x:v>
      </x:c>
      <x:c r="H16" s="19" t="n">
        <x:v>1000</x:v>
      </x:c>
      <x:c r="I16" s="9" t="n">
        <x:f>IF(F16="","",IF(ISNUMBER(F16),F16-H16,"n.a."))</x:f>
        <x:v>0</x:v>
      </x:c>
      <x:c r="J16" s="16" t="str">
        <x:v>Oct–Dec 2026</x:v>
      </x:c>
      <x:c r="K16" s="16" t="str">
        <x:v>Hypothetical agreement</x:v>
      </x:c>
    </x:row>
    <x:row r="17" ht="22" customHeight="1">
      <x:c r="A17" s="16"/>
      <x:c r="B17" s="17"/>
      <x:c r="C17" s="18"/>
      <x:c r="D17" s="19"/>
      <x:c r="E17" s="19"/>
      <x:c r="F17" s="9" t="str">
        <x:f>IF(AND(A17="",COUNT(C17:E17)+COUNT(G17:H17)=0),"",IF(AND(A17&lt;&gt;"",COUNTIFS($A$14:$A$33,A17)=1,COUNT(C17:E17)=3,COUNT(G17:H17)=2,MIN(C17:E17)&gt;=0,MIN(G17:H17)&gt;=0,MOD(C17,1)=0),C17*D17+E17,"n.a."))</x:f>
      </x:c>
      <x:c r="G17" s="19"/>
      <x:c r="H17" s="19"/>
      <x:c r="I17" s="9" t="str">
        <x:f>IF(F17="","",IF(ISNUMBER(F17),F17-H17,"n.a."))</x:f>
      </x:c>
      <x:c r="J17" s="16"/>
      <x:c r="K17" s="16"/>
    </x:row>
    <x:row r="18" ht="22" customHeight="1">
      <x:c r="A18" s="16"/>
      <x:c r="B18" s="17"/>
      <x:c r="C18" s="18"/>
      <x:c r="D18" s="19"/>
      <x:c r="E18" s="19"/>
      <x:c r="F18" s="9" t="str">
        <x:f>IF(AND(A18="",COUNT(C18:E18)+COUNT(G18:H18)=0),"",IF(AND(A18&lt;&gt;"",COUNTIFS($A$14:$A$33,A18)=1,COUNT(C18:E18)=3,COUNT(G18:H18)=2,MIN(C18:E18)&gt;=0,MIN(G18:H18)&gt;=0,MOD(C18,1)=0),C18*D18+E18,"n.a."))</x:f>
      </x:c>
      <x:c r="G18" s="19"/>
      <x:c r="H18" s="19"/>
      <x:c r="I18" s="9" t="str">
        <x:f>IF(F18="","",IF(ISNUMBER(F18),F18-H18,"n.a."))</x:f>
      </x:c>
      <x:c r="J18" s="16"/>
      <x:c r="K18" s="16"/>
    </x:row>
    <x:row r="19" ht="22" customHeight="1">
      <x:c r="A19" s="16"/>
      <x:c r="B19" s="17"/>
      <x:c r="C19" s="18"/>
      <x:c r="D19" s="19"/>
      <x:c r="E19" s="19"/>
      <x:c r="F19" s="9" t="str">
        <x:f>IF(AND(A19="",COUNT(C19:E19)+COUNT(G19:H19)=0),"",IF(AND(A19&lt;&gt;"",COUNTIFS($A$14:$A$33,A19)=1,COUNT(C19:E19)=3,COUNT(G19:H19)=2,MIN(C19:E19)&gt;=0,MIN(G19:H19)&gt;=0,MOD(C19,1)=0),C19*D19+E19,"n.a."))</x:f>
      </x:c>
      <x:c r="G19" s="19"/>
      <x:c r="H19" s="19"/>
      <x:c r="I19" s="9" t="str">
        <x:f>IF(F19="","",IF(ISNUMBER(F19),F19-H19,"n.a."))</x:f>
      </x:c>
      <x:c r="J19" s="16"/>
      <x:c r="K19" s="16"/>
    </x:row>
    <x:row r="20" ht="22" customHeight="1">
      <x:c r="A20" s="16"/>
      <x:c r="B20" s="17"/>
      <x:c r="C20" s="18"/>
      <x:c r="D20" s="19"/>
      <x:c r="E20" s="19"/>
      <x:c r="F20" s="9" t="str">
        <x:f>IF(AND(A20="",COUNT(C20:E20)+COUNT(G20:H20)=0),"",IF(AND(A20&lt;&gt;"",COUNTIFS($A$14:$A$33,A20)=1,COUNT(C20:E20)=3,COUNT(G20:H20)=2,MIN(C20:E20)&gt;=0,MIN(G20:H20)&gt;=0,MOD(C20,1)=0),C20*D20+E20,"n.a."))</x:f>
      </x:c>
      <x:c r="G20" s="19"/>
      <x:c r="H20" s="19"/>
      <x:c r="I20" s="9" t="str">
        <x:f>IF(F20="","",IF(ISNUMBER(F20),F20-H20,"n.a."))</x:f>
      </x:c>
      <x:c r="J20" s="16"/>
      <x:c r="K20" s="16"/>
    </x:row>
    <x:row r="21" ht="22" customHeight="1">
      <x:c r="A21" s="16"/>
      <x:c r="B21" s="17"/>
      <x:c r="C21" s="18"/>
      <x:c r="D21" s="19"/>
      <x:c r="E21" s="19"/>
      <x:c r="F21" s="9" t="str">
        <x:f>IF(AND(A21="",COUNT(C21:E21)+COUNT(G21:H21)=0),"",IF(AND(A21&lt;&gt;"",COUNTIFS($A$14:$A$33,A21)=1,COUNT(C21:E21)=3,COUNT(G21:H21)=2,MIN(C21:E21)&gt;=0,MIN(G21:H21)&gt;=0,MOD(C21,1)=0),C21*D21+E21,"n.a."))</x:f>
      </x:c>
      <x:c r="G21" s="19"/>
      <x:c r="H21" s="19"/>
      <x:c r="I21" s="9" t="str">
        <x:f>IF(F21="","",IF(ISNUMBER(F21),F21-H21,"n.a."))</x:f>
      </x:c>
      <x:c r="J21" s="16"/>
      <x:c r="K21" s="16"/>
    </x:row>
    <x:row r="22" ht="22" customHeight="1">
      <x:c r="A22" s="16"/>
      <x:c r="B22" s="17"/>
      <x:c r="C22" s="18"/>
      <x:c r="D22" s="19"/>
      <x:c r="E22" s="19"/>
      <x:c r="F22" s="9" t="str">
        <x:f>IF(AND(A22="",COUNT(C22:E22)+COUNT(G22:H22)=0),"",IF(AND(A22&lt;&gt;"",COUNTIFS($A$14:$A$33,A22)=1,COUNT(C22:E22)=3,COUNT(G22:H22)=2,MIN(C22:E22)&gt;=0,MIN(G22:H22)&gt;=0,MOD(C22,1)=0),C22*D22+E22,"n.a."))</x:f>
      </x:c>
      <x:c r="G22" s="19"/>
      <x:c r="H22" s="19"/>
      <x:c r="I22" s="9" t="str">
        <x:f>IF(F22="","",IF(ISNUMBER(F22),F22-H22,"n.a."))</x:f>
      </x:c>
      <x:c r="J22" s="16"/>
      <x:c r="K22" s="16"/>
    </x:row>
    <x:row r="23" ht="22" customHeight="1">
      <x:c r="A23" s="16"/>
      <x:c r="B23" s="17"/>
      <x:c r="C23" s="18"/>
      <x:c r="D23" s="19"/>
      <x:c r="E23" s="19"/>
      <x:c r="F23" s="9" t="str">
        <x:f>IF(AND(A23="",COUNT(C23:E23)+COUNT(G23:H23)=0),"",IF(AND(A23&lt;&gt;"",COUNTIFS($A$14:$A$33,A23)=1,COUNT(C23:E23)=3,COUNT(G23:H23)=2,MIN(C23:E23)&gt;=0,MIN(G23:H23)&gt;=0,MOD(C23,1)=0),C23*D23+E23,"n.a."))</x:f>
      </x:c>
      <x:c r="G23" s="19"/>
      <x:c r="H23" s="19"/>
      <x:c r="I23" s="9" t="str">
        <x:f>IF(F23="","",IF(ISNUMBER(F23),F23-H23,"n.a."))</x:f>
      </x:c>
      <x:c r="J23" s="16"/>
      <x:c r="K23" s="16"/>
    </x:row>
    <x:row r="24" ht="22" customHeight="1">
      <x:c r="A24" s="16"/>
      <x:c r="B24" s="17"/>
      <x:c r="C24" s="18"/>
      <x:c r="D24" s="19"/>
      <x:c r="E24" s="19"/>
      <x:c r="F24" s="9" t="str">
        <x:f>IF(AND(A24="",COUNT(C24:E24)+COUNT(G24:H24)=0),"",IF(AND(A24&lt;&gt;"",COUNTIFS($A$14:$A$33,A24)=1,COUNT(C24:E24)=3,COUNT(G24:H24)=2,MIN(C24:E24)&gt;=0,MIN(G24:H24)&gt;=0,MOD(C24,1)=0),C24*D24+E24,"n.a."))</x:f>
      </x:c>
      <x:c r="G24" s="19"/>
      <x:c r="H24" s="19"/>
      <x:c r="I24" s="9" t="str">
        <x:f>IF(F24="","",IF(ISNUMBER(F24),F24-H24,"n.a."))</x:f>
      </x:c>
      <x:c r="J24" s="16"/>
      <x:c r="K24" s="16"/>
    </x:row>
    <x:row r="25" ht="22" customHeight="1">
      <x:c r="A25" s="16"/>
      <x:c r="B25" s="17"/>
      <x:c r="C25" s="18"/>
      <x:c r="D25" s="19"/>
      <x:c r="E25" s="19"/>
      <x:c r="F25" s="9" t="str">
        <x:f>IF(AND(A25="",COUNT(C25:E25)+COUNT(G25:H25)=0),"",IF(AND(A25&lt;&gt;"",COUNTIFS($A$14:$A$33,A25)=1,COUNT(C25:E25)=3,COUNT(G25:H25)=2,MIN(C25:E25)&gt;=0,MIN(G25:H25)&gt;=0,MOD(C25,1)=0),C25*D25+E25,"n.a."))</x:f>
      </x:c>
      <x:c r="G25" s="19"/>
      <x:c r="H25" s="19"/>
      <x:c r="I25" s="9" t="str">
        <x:f>IF(F25="","",IF(ISNUMBER(F25),F25-H25,"n.a."))</x:f>
      </x:c>
      <x:c r="J25" s="16"/>
      <x:c r="K25" s="16"/>
    </x:row>
    <x:row r="26" ht="22" customHeight="1">
      <x:c r="A26" s="16"/>
      <x:c r="B26" s="17"/>
      <x:c r="C26" s="18"/>
      <x:c r="D26" s="19"/>
      <x:c r="E26" s="19"/>
      <x:c r="F26" s="9" t="str">
        <x:f>IF(AND(A26="",COUNT(C26:E26)+COUNT(G26:H26)=0),"",IF(AND(A26&lt;&gt;"",COUNTIFS($A$14:$A$33,A26)=1,COUNT(C26:E26)=3,COUNT(G26:H26)=2,MIN(C26:E26)&gt;=0,MIN(G26:H26)&gt;=0,MOD(C26,1)=0),C26*D26+E26,"n.a."))</x:f>
      </x:c>
      <x:c r="G26" s="19"/>
      <x:c r="H26" s="19"/>
      <x:c r="I26" s="9" t="str">
        <x:f>IF(F26="","",IF(ISNUMBER(F26),F26-H26,"n.a."))</x:f>
      </x:c>
      <x:c r="J26" s="16"/>
      <x:c r="K26" s="16"/>
    </x:row>
    <x:row r="27" ht="22" customHeight="1">
      <x:c r="A27" s="16"/>
      <x:c r="B27" s="17"/>
      <x:c r="C27" s="18"/>
      <x:c r="D27" s="19"/>
      <x:c r="E27" s="19"/>
      <x:c r="F27" s="9" t="str">
        <x:f>IF(AND(A27="",COUNT(C27:E27)+COUNT(G27:H27)=0),"",IF(AND(A27&lt;&gt;"",COUNTIFS($A$14:$A$33,A27)=1,COUNT(C27:E27)=3,COUNT(G27:H27)=2,MIN(C27:E27)&gt;=0,MIN(G27:H27)&gt;=0,MOD(C27,1)=0),C27*D27+E27,"n.a."))</x:f>
      </x:c>
      <x:c r="G27" s="19"/>
      <x:c r="H27" s="19"/>
      <x:c r="I27" s="9" t="str">
        <x:f>IF(F27="","",IF(ISNUMBER(F27),F27-H27,"n.a."))</x:f>
      </x:c>
      <x:c r="J27" s="16"/>
      <x:c r="K27" s="16"/>
    </x:row>
    <x:row r="28" ht="22" customHeight="1">
      <x:c r="A28" s="16"/>
      <x:c r="B28" s="17"/>
      <x:c r="C28" s="18"/>
      <x:c r="D28" s="19"/>
      <x:c r="E28" s="19"/>
      <x:c r="F28" s="9" t="str">
        <x:f>IF(AND(A28="",COUNT(C28:E28)+COUNT(G28:H28)=0),"",IF(AND(A28&lt;&gt;"",COUNTIFS($A$14:$A$33,A28)=1,COUNT(C28:E28)=3,COUNT(G28:H28)=2,MIN(C28:E28)&gt;=0,MIN(G28:H28)&gt;=0,MOD(C28,1)=0),C28*D28+E28,"n.a."))</x:f>
      </x:c>
      <x:c r="G28" s="19"/>
      <x:c r="H28" s="19"/>
      <x:c r="I28" s="9" t="str">
        <x:f>IF(F28="","",IF(ISNUMBER(F28),F28-H28,"n.a."))</x:f>
      </x:c>
      <x:c r="J28" s="16"/>
      <x:c r="K28" s="16"/>
    </x:row>
    <x:row r="29" ht="22" customHeight="1">
      <x:c r="A29" s="16"/>
      <x:c r="B29" s="17"/>
      <x:c r="C29" s="18"/>
      <x:c r="D29" s="19"/>
      <x:c r="E29" s="19"/>
      <x:c r="F29" s="9" t="str">
        <x:f>IF(AND(A29="",COUNT(C29:E29)+COUNT(G29:H29)=0),"",IF(AND(A29&lt;&gt;"",COUNTIFS($A$14:$A$33,A29)=1,COUNT(C29:E29)=3,COUNT(G29:H29)=2,MIN(C29:E29)&gt;=0,MIN(G29:H29)&gt;=0,MOD(C29,1)=0),C29*D29+E29,"n.a."))</x:f>
      </x:c>
      <x:c r="G29" s="19"/>
      <x:c r="H29" s="19"/>
      <x:c r="I29" s="9" t="str">
        <x:f>IF(F29="","",IF(ISNUMBER(F29),F29-H29,"n.a."))</x:f>
      </x:c>
      <x:c r="J29" s="16"/>
      <x:c r="K29" s="16"/>
    </x:row>
    <x:row r="30" ht="22" customHeight="1">
      <x:c r="A30" s="16"/>
      <x:c r="B30" s="17"/>
      <x:c r="C30" s="18"/>
      <x:c r="D30" s="19"/>
      <x:c r="E30" s="19"/>
      <x:c r="F30" s="9" t="str">
        <x:f>IF(AND(A30="",COUNT(C30:E30)+COUNT(G30:H30)=0),"",IF(AND(A30&lt;&gt;"",COUNTIFS($A$14:$A$33,A30)=1,COUNT(C30:E30)=3,COUNT(G30:H30)=2,MIN(C30:E30)&gt;=0,MIN(G30:H30)&gt;=0,MOD(C30,1)=0),C30*D30+E30,"n.a."))</x:f>
      </x:c>
      <x:c r="G30" s="19"/>
      <x:c r="H30" s="19"/>
      <x:c r="I30" s="9" t="str">
        <x:f>IF(F30="","",IF(ISNUMBER(F30),F30-H30,"n.a."))</x:f>
      </x:c>
      <x:c r="J30" s="16"/>
      <x:c r="K30" s="16"/>
    </x:row>
    <x:row r="31" ht="22" customHeight="1">
      <x:c r="A31" s="16"/>
      <x:c r="B31" s="17"/>
      <x:c r="C31" s="18"/>
      <x:c r="D31" s="19"/>
      <x:c r="E31" s="19"/>
      <x:c r="F31" s="9" t="str">
        <x:f>IF(AND(A31="",COUNT(C31:E31)+COUNT(G31:H31)=0),"",IF(AND(A31&lt;&gt;"",COUNTIFS($A$14:$A$33,A31)=1,COUNT(C31:E31)=3,COUNT(G31:H31)=2,MIN(C31:E31)&gt;=0,MIN(G31:H31)&gt;=0,MOD(C31,1)=0),C31*D31+E31,"n.a."))</x:f>
      </x:c>
      <x:c r="G31" s="19"/>
      <x:c r="H31" s="19"/>
      <x:c r="I31" s="9" t="str">
        <x:f>IF(F31="","",IF(ISNUMBER(F31),F31-H31,"n.a."))</x:f>
      </x:c>
      <x:c r="J31" s="16"/>
      <x:c r="K31" s="16"/>
    </x:row>
    <x:row r="32" ht="22" customHeight="1">
      <x:c r="A32" s="16"/>
      <x:c r="B32" s="17"/>
      <x:c r="C32" s="18"/>
      <x:c r="D32" s="19"/>
      <x:c r="E32" s="19"/>
      <x:c r="F32" s="9" t="str">
        <x:f>IF(AND(A32="",COUNT(C32:E32)+COUNT(G32:H32)=0),"",IF(AND(A32&lt;&gt;"",COUNTIFS($A$14:$A$33,A32)=1,COUNT(C32:E32)=3,COUNT(G32:H32)=2,MIN(C32:E32)&gt;=0,MIN(G32:H32)&gt;=0,MOD(C32,1)=0),C32*D32+E32,"n.a."))</x:f>
      </x:c>
      <x:c r="G32" s="19"/>
      <x:c r="H32" s="19"/>
      <x:c r="I32" s="9" t="str">
        <x:f>IF(F32="","",IF(ISNUMBER(F32),F32-H32,"n.a."))</x:f>
      </x:c>
      <x:c r="J32" s="16"/>
      <x:c r="K32" s="16"/>
    </x:row>
    <x:row r="33" ht="22" customHeight="1">
      <x:c r="A33" s="16"/>
      <x:c r="B33" s="17"/>
      <x:c r="C33" s="18"/>
      <x:c r="D33" s="19"/>
      <x:c r="E33" s="19"/>
      <x:c r="F33" s="9" t="str">
        <x:f>IF(AND(A33="",COUNT(C33:E33)+COUNT(G33:H33)=0),"",IF(AND(A33&lt;&gt;"",COUNTIFS($A$14:$A$33,A33)=1,COUNT(C33:E33)=3,COUNT(G33:H33)=2,MIN(C33:E33)&gt;=0,MIN(G33:H33)&gt;=0,MOD(C33,1)=0),C33*D33+E33,"n.a."))</x:f>
      </x:c>
      <x:c r="G33" s="19"/>
      <x:c r="H33" s="19"/>
      <x:c r="I33" s="9" t="str">
        <x:f>IF(F33="","",IF(ISNUMBER(F33),F33-H33,"n.a."))</x:f>
      </x:c>
      <x:c r="J33" s="16"/>
      <x:c r="K33" s="16"/>
    </x:row>
    <x:row r="34" ht="22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</x:row>
    <x:row r="35" ht="22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</x:row>
    <x:row r="36" ht="22" customHeight="1">
      <x:c r="A36" s="1" t="str">
        <x:v>Each loaded visit cost must exclude the other direct cost entered separately. Blank active inputs keep totals unavailable.</x:v>
      </x:c>
      <x:c r="B36" s="1"/>
      <x:c r="C36" s="1"/>
      <x:c r="D36" s="1"/>
      <x:c r="E36" s="1"/>
      <x:c r="F36" s="1"/>
      <x:c r="G36" s="1"/>
      <x:c r="H36" s="1"/>
      <x:c r="I36" s="1"/>
      <x:c r="J36" s="1"/>
      <x:c r="K36" s="1"/>
    </x:row>
    <x:row r="37" ht="22" customHeight="1">
      <x:c r="A37" s="1" t="str">
        <x:v>Source: original hypothetical agreement schedule. Reconcile actual balances to the ledger and agreement terms.</x:v>
      </x:c>
      <x:c r="B37" s="1"/>
      <x:c r="C37" s="1"/>
      <x:c r="D37" s="1"/>
      <x:c r="E37" s="1"/>
      <x:c r="F37" s="1"/>
      <x:c r="G37" s="1"/>
      <x:c r="H37" s="1"/>
      <x:c r="I37" s="1"/>
      <x:c r="J37" s="1"/>
      <x:c r="K37" s="1"/>
    </x:row>
    <x:row r="38" ht="22" customHeight="1">
      <x:c r="A38" s="1" t="str">
        <x:v>Renewal context: Illinois Automatic Contract Renewal Act. Applicability does not settle assignment or accounting treatment.</x:v>
      </x:c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 ht="22" customHeight="1">
      <x:c r="A39" s="1" t="str">
        <x:v>https://www.ilga.gov/Legislation/ILCS/Articles?ActID=2363&amp;ChapterID=67</x:v>
      </x:c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 ht="22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</x:sheetData>
  <x:dataValidations count="3">
    <x:dataValidation type="whole" operator="greaterThanOrEqual" sqref="C14:C33">
      <x:formula1>0</x:formula1>
    </x:dataValidation>
    <x:dataValidation type="decimal" operator="greaterThanOrEqual" sqref="D14:E33">
      <x:formula1>0</x:formula1>
    </x:dataValidation>
    <x:dataValidation type="decimal" operator="greaterThanOrEqual" sqref="G14:H33">
      <x:formula1>0</x:formula1>
    </x:dataValidation>
  </x:dataValidations>
  <x:pageMargins left="0.7" right="0.7" top="0.75" bottom="0.75" header="0.3" footer="0.3"/>
</x:worksheet>
</file>